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\\10.100.100.81\활동보조\장애인활동지원제도\장애인활동지원제도\2020년\예결산서\결산서\"/>
    </mc:Choice>
  </mc:AlternateContent>
  <xr:revisionPtr revIDLastSave="0" documentId="13_ncr:1_{1C070A9A-7D76-467F-8041-9DE58287E55F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세입세출결산 총괄표" sheetId="2" r:id="rId1"/>
    <sheet name="세입세출결산서" sheetId="1" r:id="rId2"/>
  </sheets>
  <definedNames>
    <definedName name="_xlnm.Print_Area" localSheetId="1">세입세출결산서!$A$1:$J$81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7" i="2" l="1"/>
  <c r="K8" i="2"/>
  <c r="K9" i="2"/>
  <c r="K10" i="2"/>
  <c r="K11" i="2"/>
  <c r="J12" i="2"/>
  <c r="I12" i="2"/>
  <c r="D12" i="2"/>
  <c r="E12" i="2"/>
  <c r="H78" i="1"/>
  <c r="J78" i="1" s="1"/>
  <c r="J77" i="1"/>
  <c r="J76" i="1"/>
  <c r="H59" i="1"/>
  <c r="H60" i="1" s="1"/>
  <c r="J60" i="1" s="1"/>
  <c r="J73" i="1"/>
  <c r="J71" i="1"/>
  <c r="J70" i="1"/>
  <c r="H68" i="1"/>
  <c r="H67" i="1"/>
  <c r="H61" i="1"/>
  <c r="J61" i="1" s="1"/>
  <c r="J58" i="1"/>
  <c r="H40" i="1"/>
  <c r="J40" i="1" s="1"/>
  <c r="J37" i="1"/>
  <c r="H62" i="1" l="1"/>
  <c r="J62" i="1" s="1"/>
  <c r="J59" i="1"/>
  <c r="J74" i="1"/>
  <c r="H75" i="1"/>
  <c r="J75" i="1" s="1"/>
  <c r="H72" i="1"/>
  <c r="J72" i="1" s="1"/>
  <c r="H63" i="1" l="1"/>
  <c r="J63" i="1" s="1"/>
  <c r="H53" i="1" l="1"/>
  <c r="H52" i="1"/>
  <c r="H35" i="1"/>
  <c r="H34" i="1"/>
  <c r="J34" i="1" l="1"/>
  <c r="H55" i="1"/>
  <c r="H79" i="1" s="1"/>
  <c r="J38" i="1"/>
  <c r="J53" i="1"/>
  <c r="J35" i="1"/>
  <c r="H54" i="1"/>
  <c r="J54" i="1" s="1"/>
  <c r="J52" i="1"/>
  <c r="H36" i="1"/>
  <c r="J36" i="1" s="1"/>
  <c r="J55" i="1" l="1"/>
  <c r="H39" i="1"/>
  <c r="J39" i="1" s="1"/>
  <c r="H41" i="1"/>
  <c r="H56" i="1" s="1"/>
  <c r="H80" i="1" s="1"/>
  <c r="J31" i="1"/>
  <c r="J32" i="1"/>
  <c r="J43" i="1"/>
  <c r="J44" i="1"/>
  <c r="J46" i="1"/>
  <c r="J47" i="1"/>
  <c r="J49" i="1"/>
  <c r="J50" i="1"/>
  <c r="J64" i="1"/>
  <c r="J65" i="1"/>
  <c r="J29" i="1"/>
  <c r="J28" i="1"/>
  <c r="J26" i="1"/>
  <c r="J25" i="1"/>
  <c r="J23" i="1"/>
  <c r="J22" i="1"/>
  <c r="J20" i="1"/>
  <c r="J19" i="1"/>
  <c r="J5" i="1"/>
  <c r="J7" i="1"/>
  <c r="J8" i="1"/>
  <c r="J10" i="1"/>
  <c r="J11" i="1"/>
  <c r="J4" i="1"/>
  <c r="H42" i="1" l="1"/>
  <c r="J42" i="1" s="1"/>
  <c r="H57" i="1"/>
  <c r="J41" i="1"/>
  <c r="J56" i="1" s="1"/>
  <c r="J57" i="1" s="1"/>
  <c r="J67" i="1"/>
  <c r="J68" i="1"/>
  <c r="J79" i="1" l="1"/>
  <c r="J80" i="1"/>
  <c r="H69" i="1"/>
  <c r="J69" i="1" s="1"/>
  <c r="H81" i="1" l="1"/>
  <c r="J81" i="1" s="1"/>
  <c r="K6" i="2" l="1"/>
  <c r="K5" i="2"/>
  <c r="K4" i="2"/>
  <c r="K12" i="2" s="1"/>
  <c r="F6" i="2"/>
  <c r="F5" i="2"/>
  <c r="F4" i="2"/>
  <c r="F12" i="2" s="1"/>
  <c r="H24" i="1" l="1"/>
  <c r="J24" i="1" s="1"/>
  <c r="H66" i="1"/>
  <c r="J66" i="1" s="1"/>
  <c r="H51" i="1"/>
  <c r="J51" i="1" s="1"/>
  <c r="H45" i="1"/>
  <c r="J45" i="1" s="1"/>
  <c r="H33" i="1"/>
  <c r="J33" i="1" s="1"/>
  <c r="H30" i="1"/>
  <c r="J30" i="1" s="1"/>
  <c r="H48" i="1"/>
  <c r="J48" i="1" s="1"/>
  <c r="H27" i="1"/>
  <c r="J27" i="1" s="1"/>
  <c r="H21" i="1"/>
  <c r="J21" i="1" s="1"/>
  <c r="H14" i="1" l="1"/>
  <c r="J14" i="1" s="1"/>
  <c r="H13" i="1"/>
  <c r="J13" i="1" s="1"/>
  <c r="H12" i="1"/>
  <c r="J12" i="1" s="1"/>
  <c r="H9" i="1"/>
  <c r="J9" i="1" s="1"/>
  <c r="H6" i="1"/>
  <c r="J6" i="1" s="1"/>
  <c r="H15" i="1" l="1"/>
  <c r="J15" i="1" s="1"/>
</calcChain>
</file>

<file path=xl/sharedStrings.xml><?xml version="1.0" encoding="utf-8"?>
<sst xmlns="http://schemas.openxmlformats.org/spreadsheetml/2006/main" count="192" uniqueCount="74">
  <si>
    <t>순번</t>
  </si>
  <si>
    <t>관</t>
  </si>
  <si>
    <t>항</t>
  </si>
  <si>
    <t>목</t>
  </si>
  <si>
    <t>구분</t>
  </si>
  <si>
    <t>정부보조금</t>
  </si>
  <si>
    <t>자부담</t>
  </si>
  <si>
    <t>후원금</t>
  </si>
  <si>
    <t>합계</t>
  </si>
  <si>
    <t>사업수입</t>
  </si>
  <si>
    <t>예산</t>
  </si>
  <si>
    <t>결산</t>
  </si>
  <si>
    <t>증감</t>
  </si>
  <si>
    <t>이월금</t>
  </si>
  <si>
    <t>전년도이월금</t>
  </si>
  <si>
    <t>잡수입</t>
  </si>
  <si>
    <t>기타예금이자수입</t>
  </si>
  <si>
    <t>세입결산서</t>
    <phoneticPr fontId="1" type="noConversion"/>
  </si>
  <si>
    <t>세출결산서</t>
    <phoneticPr fontId="1" type="noConversion"/>
  </si>
  <si>
    <t>세입</t>
  </si>
  <si>
    <t>세출</t>
  </si>
  <si>
    <t>예산액</t>
  </si>
  <si>
    <t>결산액</t>
  </si>
  <si>
    <t>증감액</t>
  </si>
  <si>
    <t>사무비</t>
  </si>
  <si>
    <t>이월금</t>
    <phoneticPr fontId="1" type="noConversion"/>
  </si>
  <si>
    <t>잡수입</t>
    <phoneticPr fontId="1" type="noConversion"/>
  </si>
  <si>
    <t>합계</t>
    <phoneticPr fontId="1" type="noConversion"/>
  </si>
  <si>
    <t>사무비</t>
    <phoneticPr fontId="1" type="noConversion"/>
  </si>
  <si>
    <t>인건비</t>
    <phoneticPr fontId="1" type="noConversion"/>
  </si>
  <si>
    <t>급여</t>
    <phoneticPr fontId="1" type="noConversion"/>
  </si>
  <si>
    <t>급여</t>
    <phoneticPr fontId="1" type="noConversion"/>
  </si>
  <si>
    <t>제수당</t>
    <phoneticPr fontId="1" type="noConversion"/>
  </si>
  <si>
    <t>사회보험부담비용</t>
    <phoneticPr fontId="1" type="noConversion"/>
  </si>
  <si>
    <t>퇴직금</t>
    <phoneticPr fontId="1" type="noConversion"/>
  </si>
  <si>
    <t>기타후생경비</t>
    <phoneticPr fontId="1" type="noConversion"/>
  </si>
  <si>
    <t>운영비</t>
    <phoneticPr fontId="1" type="noConversion"/>
  </si>
  <si>
    <t>수용비 및 수수료</t>
    <phoneticPr fontId="1" type="noConversion"/>
  </si>
  <si>
    <t>수용비 및 수수료</t>
    <phoneticPr fontId="1" type="noConversion"/>
  </si>
  <si>
    <t>공공요금</t>
    <phoneticPr fontId="1" type="noConversion"/>
  </si>
  <si>
    <t>공공요금</t>
    <phoneticPr fontId="1" type="noConversion"/>
  </si>
  <si>
    <t>제제공과금</t>
    <phoneticPr fontId="1" type="noConversion"/>
  </si>
  <si>
    <t>제세공과금</t>
    <phoneticPr fontId="1" type="noConversion"/>
  </si>
  <si>
    <t>사업비</t>
    <phoneticPr fontId="1" type="noConversion"/>
  </si>
  <si>
    <t>활동보조서비스사업비</t>
    <phoneticPr fontId="1" type="noConversion"/>
  </si>
  <si>
    <t>활동보조서비스사업비</t>
    <phoneticPr fontId="1" type="noConversion"/>
  </si>
  <si>
    <t>2019년 서울특별시립노원시각장애인복지관 활동보조 세입세출결산 총괄표</t>
    <phoneticPr fontId="1" type="noConversion"/>
  </si>
  <si>
    <t>2019년 서울특별시립노원시각장애인복지관 활동보조 세입세출결산서</t>
    <phoneticPr fontId="1" type="noConversion"/>
  </si>
  <si>
    <t>업무추진비</t>
    <phoneticPr fontId="1" type="noConversion"/>
  </si>
  <si>
    <t>회의비</t>
    <phoneticPr fontId="1" type="noConversion"/>
  </si>
  <si>
    <t>재산조성비</t>
    <phoneticPr fontId="1" type="noConversion"/>
  </si>
  <si>
    <t>시설비</t>
    <phoneticPr fontId="1" type="noConversion"/>
  </si>
  <si>
    <t>자산취득비</t>
    <phoneticPr fontId="1" type="noConversion"/>
  </si>
  <si>
    <t>사업비</t>
    <phoneticPr fontId="1" type="noConversion"/>
  </si>
  <si>
    <t>예비비</t>
    <phoneticPr fontId="1" type="noConversion"/>
  </si>
  <si>
    <t>예비비</t>
    <phoneticPr fontId="1" type="noConversion"/>
  </si>
  <si>
    <t>전출금</t>
    <phoneticPr fontId="1" type="noConversion"/>
  </si>
  <si>
    <t>전출금</t>
    <phoneticPr fontId="1" type="noConversion"/>
  </si>
  <si>
    <t>전출금</t>
    <phoneticPr fontId="1" type="noConversion"/>
  </si>
  <si>
    <t>세목</t>
    <phoneticPr fontId="1" type="noConversion"/>
  </si>
  <si>
    <t>사업수입</t>
    <phoneticPr fontId="1" type="noConversion"/>
  </si>
  <si>
    <t>합계</t>
    <phoneticPr fontId="1" type="noConversion"/>
  </si>
  <si>
    <t>세목</t>
    <phoneticPr fontId="1" type="noConversion"/>
  </si>
  <si>
    <t>반환금</t>
    <phoneticPr fontId="1" type="noConversion"/>
  </si>
  <si>
    <t>정부보조반환금</t>
    <phoneticPr fontId="1" type="noConversion"/>
  </si>
  <si>
    <t>이월금</t>
    <phoneticPr fontId="1" type="noConversion"/>
  </si>
  <si>
    <t>인건비</t>
    <phoneticPr fontId="1" type="noConversion"/>
  </si>
  <si>
    <t>업무추진비</t>
    <phoneticPr fontId="1" type="noConversion"/>
  </si>
  <si>
    <t>운영비</t>
    <phoneticPr fontId="1" type="noConversion"/>
  </si>
  <si>
    <t>재산조성비</t>
    <phoneticPr fontId="1" type="noConversion"/>
  </si>
  <si>
    <t>사업비</t>
    <phoneticPr fontId="1" type="noConversion"/>
  </si>
  <si>
    <t>활동보조서비스사업비</t>
    <phoneticPr fontId="1" type="noConversion"/>
  </si>
  <si>
    <t>예비비</t>
    <phoneticPr fontId="1" type="noConversion"/>
  </si>
  <si>
    <t>이월금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</si>
</sst>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right" vertical="center" wrapText="1"/>
    </xf>
    <xf numFmtId="0" fontId="3" fillId="3" borderId="3" xfId="0" applyFont="1" applyFill="1" applyBorder="1" applyAlignment="1">
      <alignment horizontal="center" vertical="center" wrapText="1"/>
    </xf>
    <xf numFmtId="3" fontId="3" fillId="3" borderId="3" xfId="0" applyNumberFormat="1" applyFont="1" applyFill="1" applyBorder="1" applyAlignment="1">
      <alignment horizontal="right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right" vertical="center" wrapText="1"/>
    </xf>
    <xf numFmtId="3" fontId="3" fillId="2" borderId="3" xfId="0" applyNumberFormat="1" applyFont="1" applyFill="1" applyBorder="1" applyAlignment="1">
      <alignment horizontal="right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0" fontId="0" fillId="4" borderId="0" xfId="0" applyFill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right" vertical="center" wrapText="1"/>
    </xf>
    <xf numFmtId="3" fontId="5" fillId="4" borderId="1" xfId="0" applyNumberFormat="1" applyFont="1" applyFill="1" applyBorder="1" applyAlignment="1">
      <alignment horizontal="right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right" vertical="center" wrapText="1"/>
    </xf>
    <xf numFmtId="3" fontId="5" fillId="4" borderId="3" xfId="0" applyNumberFormat="1" applyFont="1" applyFill="1" applyBorder="1" applyAlignment="1">
      <alignment horizontal="right" vertical="center" wrapText="1"/>
    </xf>
    <xf numFmtId="0" fontId="0" fillId="4" borderId="0" xfId="0" applyFont="1" applyFill="1">
      <alignment vertical="center"/>
    </xf>
    <xf numFmtId="0" fontId="5" fillId="4" borderId="2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5" fillId="4" borderId="21" xfId="0" applyFont="1" applyFill="1" applyBorder="1" applyAlignment="1">
      <alignment horizontal="center" vertical="center" wrapText="1"/>
    </xf>
    <xf numFmtId="0" fontId="5" fillId="4" borderId="22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0" fontId="5" fillId="4" borderId="27" xfId="0" applyFont="1" applyFill="1" applyBorder="1" applyAlignment="1">
      <alignment horizontal="center" vertical="center" wrapText="1"/>
    </xf>
    <xf numFmtId="0" fontId="5" fillId="4" borderId="28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right" vertical="center" wrapText="1"/>
    </xf>
    <xf numFmtId="3" fontId="5" fillId="4" borderId="13" xfId="0" applyNumberFormat="1" applyFont="1" applyFill="1" applyBorder="1" applyAlignment="1">
      <alignment horizontal="right" vertical="center" wrapText="1"/>
    </xf>
    <xf numFmtId="3" fontId="5" fillId="4" borderId="17" xfId="0" applyNumberFormat="1" applyFont="1" applyFill="1" applyBorder="1" applyAlignment="1">
      <alignment horizontal="right" vertical="center" wrapText="1"/>
    </xf>
    <xf numFmtId="3" fontId="5" fillId="4" borderId="4" xfId="0" applyNumberFormat="1" applyFont="1" applyFill="1" applyBorder="1" applyAlignment="1">
      <alignment horizontal="right" vertical="center" wrapText="1"/>
    </xf>
    <xf numFmtId="0" fontId="5" fillId="4" borderId="27" xfId="0" applyFont="1" applyFill="1" applyBorder="1" applyAlignment="1">
      <alignment horizontal="right" vertical="center" wrapText="1"/>
    </xf>
    <xf numFmtId="3" fontId="5" fillId="4" borderId="27" xfId="0" applyNumberFormat="1" applyFont="1" applyFill="1" applyBorder="1" applyAlignment="1">
      <alignment horizontal="right" vertical="center" wrapText="1"/>
    </xf>
    <xf numFmtId="0" fontId="3" fillId="2" borderId="11" xfId="0" applyFont="1" applyFill="1" applyBorder="1" applyAlignment="1">
      <alignment horizontal="left" vertical="center" wrapText="1"/>
    </xf>
    <xf numFmtId="0" fontId="3" fillId="2" borderId="17" xfId="0" applyFont="1" applyFill="1" applyBorder="1" applyAlignment="1">
      <alignment horizontal="center" vertical="center" wrapText="1"/>
    </xf>
    <xf numFmtId="3" fontId="3" fillId="3" borderId="3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left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/>
    </xf>
    <xf numFmtId="0" fontId="5" fillId="4" borderId="2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  <xf numFmtId="0" fontId="5" fillId="4" borderId="21" xfId="0" applyFont="1" applyFill="1" applyBorder="1" applyAlignment="1">
      <alignment horizontal="center" vertical="center" wrapText="1"/>
    </xf>
    <xf numFmtId="0" fontId="5" fillId="4" borderId="22" xfId="0" applyFont="1" applyFill="1" applyBorder="1" applyAlignment="1">
      <alignment horizontal="center" vertical="center" wrapText="1"/>
    </xf>
    <xf numFmtId="0" fontId="5" fillId="4" borderId="2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2"/>
  <sheetViews>
    <sheetView workbookViewId="0">
      <selection activeCell="D24" sqref="D24"/>
    </sheetView>
  </sheetViews>
  <sheetFormatPr defaultRowHeight="16.5" x14ac:dyDescent="0.3"/>
  <cols>
    <col min="1" max="1" width="6.25" customWidth="1"/>
    <col min="2" max="2" width="13.375" customWidth="1"/>
    <col min="3" max="3" width="13.5" customWidth="1"/>
    <col min="4" max="5" width="13.375" customWidth="1"/>
    <col min="6" max="6" width="13.5" customWidth="1"/>
    <col min="7" max="7" width="13.375" customWidth="1"/>
    <col min="8" max="8" width="13.5" customWidth="1"/>
    <col min="9" max="10" width="13.375" customWidth="1"/>
    <col min="11" max="11" width="13.5" customWidth="1"/>
  </cols>
  <sheetData>
    <row r="1" spans="1:11" ht="31.5" customHeight="1" x14ac:dyDescent="0.3">
      <c r="B1" s="51" t="s">
        <v>46</v>
      </c>
      <c r="C1" s="51"/>
      <c r="D1" s="51"/>
      <c r="E1" s="51"/>
      <c r="F1" s="51"/>
      <c r="G1" s="51"/>
      <c r="H1" s="51"/>
      <c r="I1" s="51"/>
      <c r="J1" s="51"/>
    </row>
    <row r="2" spans="1:11" x14ac:dyDescent="0.3">
      <c r="A2" s="52" t="s">
        <v>0</v>
      </c>
      <c r="B2" s="48" t="s">
        <v>19</v>
      </c>
      <c r="C2" s="50"/>
      <c r="D2" s="50"/>
      <c r="E2" s="50"/>
      <c r="F2" s="49"/>
      <c r="G2" s="48" t="s">
        <v>20</v>
      </c>
      <c r="H2" s="50"/>
      <c r="I2" s="50"/>
      <c r="J2" s="50"/>
      <c r="K2" s="49"/>
    </row>
    <row r="3" spans="1:11" x14ac:dyDescent="0.3">
      <c r="A3" s="53"/>
      <c r="B3" s="10" t="s">
        <v>1</v>
      </c>
      <c r="C3" s="10" t="s">
        <v>2</v>
      </c>
      <c r="D3" s="10" t="s">
        <v>21</v>
      </c>
      <c r="E3" s="10" t="s">
        <v>22</v>
      </c>
      <c r="F3" s="10" t="s">
        <v>23</v>
      </c>
      <c r="G3" s="10" t="s">
        <v>1</v>
      </c>
      <c r="H3" s="10" t="s">
        <v>2</v>
      </c>
      <c r="I3" s="10" t="s">
        <v>21</v>
      </c>
      <c r="J3" s="10" t="s">
        <v>22</v>
      </c>
      <c r="K3" s="10" t="s">
        <v>23</v>
      </c>
    </row>
    <row r="4" spans="1:11" x14ac:dyDescent="0.3">
      <c r="A4" s="1">
        <v>1</v>
      </c>
      <c r="B4" s="11" t="s">
        <v>9</v>
      </c>
      <c r="C4" s="11" t="s">
        <v>9</v>
      </c>
      <c r="D4" s="2">
        <v>2940552980</v>
      </c>
      <c r="E4" s="2">
        <v>2913041220</v>
      </c>
      <c r="F4" s="2">
        <f>D4-E4</f>
        <v>27511760</v>
      </c>
      <c r="G4" s="43" t="s">
        <v>24</v>
      </c>
      <c r="H4" s="1" t="s">
        <v>66</v>
      </c>
      <c r="I4" s="2">
        <v>2633429063</v>
      </c>
      <c r="J4" s="2">
        <v>2601495076</v>
      </c>
      <c r="K4" s="2">
        <f>I4-J4</f>
        <v>31933987</v>
      </c>
    </row>
    <row r="5" spans="1:11" x14ac:dyDescent="0.3">
      <c r="A5" s="3">
        <v>2</v>
      </c>
      <c r="B5" s="9" t="s">
        <v>25</v>
      </c>
      <c r="C5" s="9" t="s">
        <v>25</v>
      </c>
      <c r="D5" s="4">
        <v>532015103</v>
      </c>
      <c r="E5" s="4">
        <v>532015103</v>
      </c>
      <c r="F5" s="4">
        <f>D5-E5</f>
        <v>0</v>
      </c>
      <c r="G5" s="3"/>
      <c r="H5" s="3" t="s">
        <v>67</v>
      </c>
      <c r="I5" s="4">
        <v>1363000</v>
      </c>
      <c r="J5" s="4">
        <v>934590</v>
      </c>
      <c r="K5" s="4">
        <f>I5-J5</f>
        <v>428410</v>
      </c>
    </row>
    <row r="6" spans="1:11" x14ac:dyDescent="0.3">
      <c r="A6" s="1">
        <v>3</v>
      </c>
      <c r="B6" s="6" t="s">
        <v>26</v>
      </c>
      <c r="C6" s="6" t="s">
        <v>26</v>
      </c>
      <c r="D6" s="8">
        <v>563070</v>
      </c>
      <c r="E6" s="8">
        <v>633336</v>
      </c>
      <c r="F6" s="8">
        <f>D6-E6</f>
        <v>-70266</v>
      </c>
      <c r="G6" s="5"/>
      <c r="H6" s="5" t="s">
        <v>68</v>
      </c>
      <c r="I6" s="8">
        <v>18909923</v>
      </c>
      <c r="J6" s="8">
        <v>15583223</v>
      </c>
      <c r="K6" s="8">
        <f>I6-J6</f>
        <v>3326700</v>
      </c>
    </row>
    <row r="7" spans="1:11" x14ac:dyDescent="0.3">
      <c r="A7" s="3">
        <v>4</v>
      </c>
      <c r="B7" s="9"/>
      <c r="C7" s="9"/>
      <c r="D7" s="4"/>
      <c r="E7" s="4"/>
      <c r="F7" s="4"/>
      <c r="G7" s="3" t="s">
        <v>69</v>
      </c>
      <c r="H7" s="3" t="s">
        <v>51</v>
      </c>
      <c r="I7" s="4">
        <v>5000000</v>
      </c>
      <c r="J7" s="4">
        <v>3534000</v>
      </c>
      <c r="K7" s="8">
        <f t="shared" ref="K7:K11" si="0">I7-J7</f>
        <v>1466000</v>
      </c>
    </row>
    <row r="8" spans="1:11" ht="22.5" x14ac:dyDescent="0.3">
      <c r="A8" s="1">
        <v>5</v>
      </c>
      <c r="B8" s="6"/>
      <c r="C8" s="6"/>
      <c r="D8" s="7"/>
      <c r="E8" s="7"/>
      <c r="F8" s="7"/>
      <c r="G8" s="5" t="s">
        <v>70</v>
      </c>
      <c r="H8" s="5" t="s">
        <v>71</v>
      </c>
      <c r="I8" s="8">
        <v>711429167</v>
      </c>
      <c r="J8" s="8">
        <v>7126436</v>
      </c>
      <c r="K8" s="8">
        <f t="shared" si="0"/>
        <v>704302731</v>
      </c>
    </row>
    <row r="9" spans="1:11" x14ac:dyDescent="0.3">
      <c r="A9" s="3">
        <v>6</v>
      </c>
      <c r="B9" s="4"/>
      <c r="C9" s="4"/>
      <c r="D9" s="4"/>
      <c r="E9" s="4"/>
      <c r="F9" s="4"/>
      <c r="G9" s="44" t="s">
        <v>72</v>
      </c>
      <c r="H9" s="44" t="s">
        <v>55</v>
      </c>
      <c r="I9" s="4">
        <v>3000000</v>
      </c>
      <c r="J9" s="4">
        <v>1885930</v>
      </c>
      <c r="K9" s="8">
        <f t="shared" si="0"/>
        <v>1114070</v>
      </c>
    </row>
    <row r="10" spans="1:11" x14ac:dyDescent="0.3">
      <c r="A10" s="1">
        <v>7</v>
      </c>
      <c r="B10" s="42"/>
      <c r="C10" s="47"/>
      <c r="D10" s="7"/>
      <c r="E10" s="7"/>
      <c r="F10" s="7"/>
      <c r="G10" s="46" t="s">
        <v>58</v>
      </c>
      <c r="H10" s="45" t="s">
        <v>58</v>
      </c>
      <c r="I10" s="8">
        <v>100000000</v>
      </c>
      <c r="J10" s="8">
        <v>0</v>
      </c>
      <c r="K10" s="8">
        <f t="shared" si="0"/>
        <v>100000000</v>
      </c>
    </row>
    <row r="11" spans="1:11" x14ac:dyDescent="0.3">
      <c r="A11" s="3">
        <v>8</v>
      </c>
      <c r="B11" s="4"/>
      <c r="C11" s="4"/>
      <c r="D11" s="4"/>
      <c r="E11" s="4"/>
      <c r="F11" s="4"/>
      <c r="G11" s="44" t="s">
        <v>65</v>
      </c>
      <c r="H11" s="44" t="s">
        <v>73</v>
      </c>
      <c r="I11" s="4">
        <v>0</v>
      </c>
      <c r="J11" s="4">
        <v>815130404</v>
      </c>
      <c r="K11" s="8">
        <f t="shared" si="0"/>
        <v>-815130404</v>
      </c>
    </row>
    <row r="12" spans="1:11" x14ac:dyDescent="0.3">
      <c r="A12" s="48" t="s">
        <v>8</v>
      </c>
      <c r="B12" s="50"/>
      <c r="C12" s="49"/>
      <c r="D12" s="12">
        <f>SUM(D4:D8)</f>
        <v>3473131153</v>
      </c>
      <c r="E12" s="12">
        <f>SUM(E4:E8)</f>
        <v>3445689659</v>
      </c>
      <c r="F12" s="12">
        <f>SUM(F4:F8)</f>
        <v>27441494</v>
      </c>
      <c r="G12" s="48" t="s">
        <v>8</v>
      </c>
      <c r="H12" s="49"/>
      <c r="I12" s="12">
        <f>SUM(I4:I11)</f>
        <v>3473131153</v>
      </c>
      <c r="J12" s="12">
        <f>SUM(J4:J11)</f>
        <v>3445689659</v>
      </c>
      <c r="K12" s="12">
        <f>SUM(K4:K11)</f>
        <v>27441494</v>
      </c>
    </row>
  </sheetData>
  <mergeCells count="6">
    <mergeCell ref="G12:H12"/>
    <mergeCell ref="A12:C12"/>
    <mergeCell ref="B1:J1"/>
    <mergeCell ref="A2:A3"/>
    <mergeCell ref="B2:F2"/>
    <mergeCell ref="G2:K2"/>
  </mergeCells>
  <phoneticPr fontId="1" type="noConversion"/>
  <printOptions horizontalCentered="1"/>
  <pageMargins left="0.51181102362204722" right="0.31496062992125984" top="0.74803149606299213" bottom="0.74803149606299213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81"/>
  <sheetViews>
    <sheetView tabSelected="1" topLeftCell="A52" zoomScaleNormal="100" zoomScaleSheetLayoutView="145" workbookViewId="0">
      <selection activeCell="H86" sqref="H86"/>
    </sheetView>
  </sheetViews>
  <sheetFormatPr defaultRowHeight="16.5" x14ac:dyDescent="0.3"/>
  <cols>
    <col min="1" max="1" width="6.125" style="13" customWidth="1"/>
    <col min="2" max="2" width="11" style="13" customWidth="1"/>
    <col min="3" max="3" width="11.375" style="13" customWidth="1"/>
    <col min="4" max="4" width="15.5" style="13" customWidth="1"/>
    <col min="5" max="5" width="14.875" style="13" customWidth="1"/>
    <col min="6" max="6" width="6.125" style="13" customWidth="1"/>
    <col min="7" max="7" width="11.25" style="13" customWidth="1"/>
    <col min="8" max="8" width="16.125" style="13" customWidth="1"/>
    <col min="9" max="9" width="9.25" style="13" customWidth="1"/>
    <col min="10" max="10" width="14.5" style="13" customWidth="1"/>
  </cols>
  <sheetData>
    <row r="1" spans="1:10" ht="26.25" customHeight="1" x14ac:dyDescent="0.3">
      <c r="C1" s="63" t="s">
        <v>47</v>
      </c>
      <c r="D1" s="63"/>
      <c r="E1" s="63"/>
      <c r="F1" s="63"/>
      <c r="G1" s="63"/>
      <c r="H1" s="63"/>
      <c r="I1" s="63"/>
    </row>
    <row r="2" spans="1:10" ht="16.5" customHeight="1" x14ac:dyDescent="0.3">
      <c r="B2" s="13" t="s">
        <v>17</v>
      </c>
    </row>
    <row r="3" spans="1:10" x14ac:dyDescent="0.3">
      <c r="A3" s="14" t="s">
        <v>0</v>
      </c>
      <c r="B3" s="14" t="s">
        <v>1</v>
      </c>
      <c r="C3" s="14" t="s">
        <v>2</v>
      </c>
      <c r="D3" s="14" t="s">
        <v>3</v>
      </c>
      <c r="E3" s="14" t="s">
        <v>59</v>
      </c>
      <c r="F3" s="14" t="s">
        <v>4</v>
      </c>
      <c r="G3" s="14" t="s">
        <v>5</v>
      </c>
      <c r="H3" s="14" t="s">
        <v>6</v>
      </c>
      <c r="I3" s="14" t="s">
        <v>7</v>
      </c>
      <c r="J3" s="14" t="s">
        <v>8</v>
      </c>
    </row>
    <row r="4" spans="1:10" x14ac:dyDescent="0.3">
      <c r="A4" s="14">
        <v>1</v>
      </c>
      <c r="B4" s="21" t="s">
        <v>9</v>
      </c>
      <c r="C4" s="21" t="s">
        <v>9</v>
      </c>
      <c r="D4" s="21" t="s">
        <v>60</v>
      </c>
      <c r="E4" s="21" t="s">
        <v>60</v>
      </c>
      <c r="F4" s="14" t="s">
        <v>10</v>
      </c>
      <c r="G4" s="15"/>
      <c r="H4" s="16">
        <v>2940552980</v>
      </c>
      <c r="I4" s="15"/>
      <c r="J4" s="16">
        <f>I4+H4+G4</f>
        <v>2940552980</v>
      </c>
    </row>
    <row r="5" spans="1:10" x14ac:dyDescent="0.3">
      <c r="A5" s="17">
        <v>2</v>
      </c>
      <c r="B5" s="22"/>
      <c r="C5" s="22"/>
      <c r="D5" s="22"/>
      <c r="E5" s="22"/>
      <c r="F5" s="17" t="s">
        <v>11</v>
      </c>
      <c r="G5" s="18"/>
      <c r="H5" s="19">
        <v>2913041220</v>
      </c>
      <c r="I5" s="18"/>
      <c r="J5" s="16">
        <f t="shared" ref="J5:J15" si="0">I5+H5+G5</f>
        <v>2913041220</v>
      </c>
    </row>
    <row r="6" spans="1:10" x14ac:dyDescent="0.3">
      <c r="A6" s="14">
        <v>3</v>
      </c>
      <c r="B6" s="23"/>
      <c r="C6" s="23"/>
      <c r="D6" s="23"/>
      <c r="E6" s="23"/>
      <c r="F6" s="17" t="s">
        <v>12</v>
      </c>
      <c r="G6" s="18"/>
      <c r="H6" s="19">
        <f>H4-H5</f>
        <v>27511760</v>
      </c>
      <c r="I6" s="18"/>
      <c r="J6" s="16">
        <f t="shared" si="0"/>
        <v>27511760</v>
      </c>
    </row>
    <row r="7" spans="1:10" x14ac:dyDescent="0.3">
      <c r="A7" s="17">
        <v>4</v>
      </c>
      <c r="B7" s="22" t="s">
        <v>13</v>
      </c>
      <c r="C7" s="22" t="s">
        <v>13</v>
      </c>
      <c r="D7" s="22" t="s">
        <v>14</v>
      </c>
      <c r="E7" s="22" t="s">
        <v>14</v>
      </c>
      <c r="F7" s="17" t="s">
        <v>10</v>
      </c>
      <c r="G7" s="18"/>
      <c r="H7" s="19">
        <v>532015103</v>
      </c>
      <c r="I7" s="19"/>
      <c r="J7" s="16">
        <f t="shared" si="0"/>
        <v>532015103</v>
      </c>
    </row>
    <row r="8" spans="1:10" x14ac:dyDescent="0.3">
      <c r="A8" s="14">
        <v>5</v>
      </c>
      <c r="B8" s="22"/>
      <c r="C8" s="22"/>
      <c r="D8" s="22"/>
      <c r="E8" s="22"/>
      <c r="F8" s="17" t="s">
        <v>11</v>
      </c>
      <c r="G8" s="18"/>
      <c r="H8" s="19">
        <v>532015103</v>
      </c>
      <c r="I8" s="19"/>
      <c r="J8" s="16">
        <f t="shared" si="0"/>
        <v>532015103</v>
      </c>
    </row>
    <row r="9" spans="1:10" x14ac:dyDescent="0.3">
      <c r="A9" s="17">
        <v>6</v>
      </c>
      <c r="B9" s="24"/>
      <c r="C9" s="24"/>
      <c r="D9" s="23"/>
      <c r="E9" s="23"/>
      <c r="F9" s="17" t="s">
        <v>12</v>
      </c>
      <c r="G9" s="18"/>
      <c r="H9" s="19">
        <f>H7-H8</f>
        <v>0</v>
      </c>
      <c r="I9" s="18"/>
      <c r="J9" s="16">
        <f t="shared" si="0"/>
        <v>0</v>
      </c>
    </row>
    <row r="10" spans="1:10" x14ac:dyDescent="0.3">
      <c r="A10" s="14">
        <v>7</v>
      </c>
      <c r="B10" s="22" t="s">
        <v>15</v>
      </c>
      <c r="C10" s="22" t="s">
        <v>15</v>
      </c>
      <c r="D10" s="22" t="s">
        <v>16</v>
      </c>
      <c r="E10" s="22" t="s">
        <v>16</v>
      </c>
      <c r="F10" s="17" t="s">
        <v>10</v>
      </c>
      <c r="G10" s="18"/>
      <c r="H10" s="19">
        <v>563070</v>
      </c>
      <c r="I10" s="18"/>
      <c r="J10" s="16">
        <f t="shared" si="0"/>
        <v>563070</v>
      </c>
    </row>
    <row r="11" spans="1:10" x14ac:dyDescent="0.3">
      <c r="A11" s="17">
        <v>8</v>
      </c>
      <c r="B11" s="22"/>
      <c r="C11" s="22"/>
      <c r="D11" s="22"/>
      <c r="E11" s="22"/>
      <c r="F11" s="17" t="s">
        <v>11</v>
      </c>
      <c r="G11" s="18"/>
      <c r="H11" s="19">
        <v>633336</v>
      </c>
      <c r="I11" s="18"/>
      <c r="J11" s="16">
        <f t="shared" si="0"/>
        <v>633336</v>
      </c>
    </row>
    <row r="12" spans="1:10" x14ac:dyDescent="0.3">
      <c r="A12" s="14">
        <v>9</v>
      </c>
      <c r="B12" s="22"/>
      <c r="C12" s="22"/>
      <c r="D12" s="23"/>
      <c r="E12" s="23"/>
      <c r="F12" s="17" t="s">
        <v>12</v>
      </c>
      <c r="G12" s="18"/>
      <c r="H12" s="19">
        <f>H10-H11</f>
        <v>-70266</v>
      </c>
      <c r="I12" s="18"/>
      <c r="J12" s="16">
        <f t="shared" si="0"/>
        <v>-70266</v>
      </c>
    </row>
    <row r="13" spans="1:10" x14ac:dyDescent="0.3">
      <c r="A13" s="54" t="s">
        <v>8</v>
      </c>
      <c r="B13" s="55"/>
      <c r="C13" s="55"/>
      <c r="D13" s="55"/>
      <c r="E13" s="56"/>
      <c r="F13" s="14" t="s">
        <v>10</v>
      </c>
      <c r="G13" s="16"/>
      <c r="H13" s="16">
        <f>H4+H7+H10</f>
        <v>3473131153</v>
      </c>
      <c r="I13" s="16"/>
      <c r="J13" s="16">
        <f t="shared" si="0"/>
        <v>3473131153</v>
      </c>
    </row>
    <row r="14" spans="1:10" x14ac:dyDescent="0.3">
      <c r="A14" s="57"/>
      <c r="B14" s="58"/>
      <c r="C14" s="58"/>
      <c r="D14" s="58"/>
      <c r="E14" s="59"/>
      <c r="F14" s="17" t="s">
        <v>11</v>
      </c>
      <c r="G14" s="19"/>
      <c r="H14" s="19">
        <f>H5+H8+H11</f>
        <v>3445689659</v>
      </c>
      <c r="I14" s="19"/>
      <c r="J14" s="16">
        <f t="shared" si="0"/>
        <v>3445689659</v>
      </c>
    </row>
    <row r="15" spans="1:10" x14ac:dyDescent="0.3">
      <c r="A15" s="60"/>
      <c r="B15" s="61"/>
      <c r="C15" s="61"/>
      <c r="D15" s="61"/>
      <c r="E15" s="62"/>
      <c r="F15" s="17" t="s">
        <v>12</v>
      </c>
      <c r="G15" s="18"/>
      <c r="H15" s="19">
        <f>H13-H14</f>
        <v>27441494</v>
      </c>
      <c r="I15" s="19"/>
      <c r="J15" s="16">
        <f t="shared" si="0"/>
        <v>27441494</v>
      </c>
    </row>
    <row r="16" spans="1:10" x14ac:dyDescent="0.3">
      <c r="A16" s="20"/>
      <c r="B16" s="20"/>
      <c r="C16" s="20"/>
      <c r="D16" s="20"/>
      <c r="E16" s="20"/>
      <c r="F16" s="20"/>
      <c r="G16" s="20"/>
      <c r="H16" s="20"/>
      <c r="I16" s="20"/>
      <c r="J16" s="20"/>
    </row>
    <row r="17" spans="1:10" x14ac:dyDescent="0.3">
      <c r="A17" s="20"/>
      <c r="B17" s="20" t="s">
        <v>18</v>
      </c>
      <c r="C17" s="20"/>
      <c r="D17" s="20"/>
      <c r="E17" s="20"/>
      <c r="F17" s="20"/>
      <c r="G17" s="20"/>
      <c r="H17" s="20"/>
      <c r="I17" s="20"/>
      <c r="J17" s="20"/>
    </row>
    <row r="18" spans="1:10" x14ac:dyDescent="0.3">
      <c r="A18" s="14" t="s">
        <v>0</v>
      </c>
      <c r="B18" s="14" t="s">
        <v>1</v>
      </c>
      <c r="C18" s="14" t="s">
        <v>2</v>
      </c>
      <c r="D18" s="14" t="s">
        <v>3</v>
      </c>
      <c r="E18" s="14" t="s">
        <v>62</v>
      </c>
      <c r="F18" s="14" t="s">
        <v>4</v>
      </c>
      <c r="G18" s="14" t="s">
        <v>5</v>
      </c>
      <c r="H18" s="14" t="s">
        <v>6</v>
      </c>
      <c r="I18" s="14" t="s">
        <v>7</v>
      </c>
      <c r="J18" s="14" t="s">
        <v>8</v>
      </c>
    </row>
    <row r="19" spans="1:10" x14ac:dyDescent="0.3">
      <c r="A19" s="17">
        <v>1</v>
      </c>
      <c r="B19" s="22" t="s">
        <v>28</v>
      </c>
      <c r="C19" s="22" t="s">
        <v>29</v>
      </c>
      <c r="D19" s="22" t="s">
        <v>30</v>
      </c>
      <c r="E19" s="22" t="s">
        <v>31</v>
      </c>
      <c r="F19" s="17" t="s">
        <v>10</v>
      </c>
      <c r="G19" s="19"/>
      <c r="H19" s="19">
        <v>2097076420</v>
      </c>
      <c r="I19" s="18"/>
      <c r="J19" s="16">
        <f>I19+H19+G19</f>
        <v>2097076420</v>
      </c>
    </row>
    <row r="20" spans="1:10" x14ac:dyDescent="0.3">
      <c r="A20" s="17">
        <v>2</v>
      </c>
      <c r="B20" s="22"/>
      <c r="C20" s="22"/>
      <c r="D20" s="22"/>
      <c r="E20" s="22"/>
      <c r="F20" s="17" t="s">
        <v>11</v>
      </c>
      <c r="G20" s="19"/>
      <c r="H20" s="19">
        <v>2097076420</v>
      </c>
      <c r="I20" s="18"/>
      <c r="J20" s="16">
        <f t="shared" ref="J20:J66" si="1">I20+H20+G20</f>
        <v>2097076420</v>
      </c>
    </row>
    <row r="21" spans="1:10" x14ac:dyDescent="0.3">
      <c r="A21" s="28">
        <v>3</v>
      </c>
      <c r="B21" s="22"/>
      <c r="C21" s="22"/>
      <c r="D21" s="22"/>
      <c r="E21" s="23"/>
      <c r="F21" s="17" t="s">
        <v>12</v>
      </c>
      <c r="G21" s="18"/>
      <c r="H21" s="19">
        <f>H19-H20</f>
        <v>0</v>
      </c>
      <c r="I21" s="18"/>
      <c r="J21" s="16">
        <f t="shared" si="1"/>
        <v>0</v>
      </c>
    </row>
    <row r="22" spans="1:10" x14ac:dyDescent="0.3">
      <c r="A22" s="28">
        <v>4</v>
      </c>
      <c r="B22" s="22"/>
      <c r="C22" s="22"/>
      <c r="D22" s="22"/>
      <c r="E22" s="22" t="s">
        <v>32</v>
      </c>
      <c r="F22" s="17" t="s">
        <v>10</v>
      </c>
      <c r="G22" s="19"/>
      <c r="H22" s="19">
        <v>165513718</v>
      </c>
      <c r="I22" s="19"/>
      <c r="J22" s="16">
        <f t="shared" si="1"/>
        <v>165513718</v>
      </c>
    </row>
    <row r="23" spans="1:10" x14ac:dyDescent="0.3">
      <c r="A23" s="28">
        <v>5</v>
      </c>
      <c r="B23" s="22"/>
      <c r="C23" s="22"/>
      <c r="D23" s="22"/>
      <c r="E23" s="22"/>
      <c r="F23" s="17" t="s">
        <v>11</v>
      </c>
      <c r="G23" s="19"/>
      <c r="H23" s="19">
        <v>151842505</v>
      </c>
      <c r="I23" s="19"/>
      <c r="J23" s="16">
        <f t="shared" si="1"/>
        <v>151842505</v>
      </c>
    </row>
    <row r="24" spans="1:10" x14ac:dyDescent="0.3">
      <c r="A24" s="28">
        <v>6</v>
      </c>
      <c r="B24" s="22"/>
      <c r="C24" s="22"/>
      <c r="D24" s="22"/>
      <c r="E24" s="23"/>
      <c r="F24" s="17" t="s">
        <v>12</v>
      </c>
      <c r="G24" s="19"/>
      <c r="H24" s="19">
        <f>H22-H23</f>
        <v>13671213</v>
      </c>
      <c r="I24" s="19"/>
      <c r="J24" s="16">
        <f t="shared" si="1"/>
        <v>13671213</v>
      </c>
    </row>
    <row r="25" spans="1:10" x14ac:dyDescent="0.3">
      <c r="A25" s="28">
        <v>7</v>
      </c>
      <c r="B25" s="22"/>
      <c r="C25" s="22"/>
      <c r="D25" s="22"/>
      <c r="E25" s="22" t="s">
        <v>33</v>
      </c>
      <c r="F25" s="17" t="s">
        <v>10</v>
      </c>
      <c r="G25" s="19"/>
      <c r="H25" s="19">
        <v>192883950</v>
      </c>
      <c r="I25" s="19"/>
      <c r="J25" s="16">
        <f t="shared" si="1"/>
        <v>192883950</v>
      </c>
    </row>
    <row r="26" spans="1:10" x14ac:dyDescent="0.3">
      <c r="A26" s="28">
        <v>8</v>
      </c>
      <c r="B26" s="22"/>
      <c r="C26" s="22"/>
      <c r="D26" s="22"/>
      <c r="E26" s="22"/>
      <c r="F26" s="17" t="s">
        <v>11</v>
      </c>
      <c r="G26" s="19"/>
      <c r="H26" s="19">
        <v>175678486</v>
      </c>
      <c r="I26" s="19"/>
      <c r="J26" s="16">
        <f t="shared" si="1"/>
        <v>175678486</v>
      </c>
    </row>
    <row r="27" spans="1:10" x14ac:dyDescent="0.3">
      <c r="A27" s="28">
        <v>9</v>
      </c>
      <c r="B27" s="22"/>
      <c r="C27" s="22"/>
      <c r="D27" s="22"/>
      <c r="E27" s="23"/>
      <c r="F27" s="17" t="s">
        <v>12</v>
      </c>
      <c r="G27" s="19"/>
      <c r="H27" s="19">
        <f>H25-H26</f>
        <v>17205464</v>
      </c>
      <c r="I27" s="19"/>
      <c r="J27" s="16">
        <f t="shared" si="1"/>
        <v>17205464</v>
      </c>
    </row>
    <row r="28" spans="1:10" x14ac:dyDescent="0.3">
      <c r="A28" s="28">
        <v>10</v>
      </c>
      <c r="B28" s="22"/>
      <c r="C28" s="22"/>
      <c r="D28" s="22"/>
      <c r="E28" s="22" t="s">
        <v>34</v>
      </c>
      <c r="F28" s="17" t="s">
        <v>10</v>
      </c>
      <c r="G28" s="18"/>
      <c r="H28" s="19">
        <v>177418975</v>
      </c>
      <c r="I28" s="19"/>
      <c r="J28" s="16">
        <f t="shared" si="1"/>
        <v>177418975</v>
      </c>
    </row>
    <row r="29" spans="1:10" x14ac:dyDescent="0.3">
      <c r="A29" s="28">
        <v>11</v>
      </c>
      <c r="B29" s="22"/>
      <c r="C29" s="22"/>
      <c r="D29" s="22"/>
      <c r="E29" s="22"/>
      <c r="F29" s="17" t="s">
        <v>11</v>
      </c>
      <c r="G29" s="18"/>
      <c r="H29" s="19">
        <v>176783465</v>
      </c>
      <c r="I29" s="19"/>
      <c r="J29" s="16">
        <f t="shared" si="1"/>
        <v>176783465</v>
      </c>
    </row>
    <row r="30" spans="1:10" x14ac:dyDescent="0.3">
      <c r="A30" s="28">
        <v>12</v>
      </c>
      <c r="B30" s="22"/>
      <c r="C30" s="22"/>
      <c r="D30" s="22"/>
      <c r="E30" s="23"/>
      <c r="F30" s="17" t="s">
        <v>12</v>
      </c>
      <c r="G30" s="18"/>
      <c r="H30" s="19">
        <f>H28-H29</f>
        <v>635510</v>
      </c>
      <c r="I30" s="19"/>
      <c r="J30" s="16">
        <f t="shared" si="1"/>
        <v>635510</v>
      </c>
    </row>
    <row r="31" spans="1:10" x14ac:dyDescent="0.3">
      <c r="A31" s="28">
        <v>13</v>
      </c>
      <c r="B31" s="22"/>
      <c r="C31" s="22"/>
      <c r="D31" s="22"/>
      <c r="E31" s="22" t="s">
        <v>35</v>
      </c>
      <c r="F31" s="17" t="s">
        <v>10</v>
      </c>
      <c r="G31" s="19"/>
      <c r="H31" s="19">
        <v>536000</v>
      </c>
      <c r="I31" s="18"/>
      <c r="J31" s="16">
        <f t="shared" si="1"/>
        <v>536000</v>
      </c>
    </row>
    <row r="32" spans="1:10" x14ac:dyDescent="0.3">
      <c r="A32" s="28">
        <v>14</v>
      </c>
      <c r="B32" s="22"/>
      <c r="C32" s="22"/>
      <c r="D32" s="22"/>
      <c r="E32" s="22"/>
      <c r="F32" s="17" t="s">
        <v>11</v>
      </c>
      <c r="G32" s="19"/>
      <c r="H32" s="19">
        <v>114200</v>
      </c>
      <c r="I32" s="18"/>
      <c r="J32" s="16">
        <f t="shared" si="1"/>
        <v>114200</v>
      </c>
    </row>
    <row r="33" spans="1:10" x14ac:dyDescent="0.3">
      <c r="A33" s="28">
        <v>15</v>
      </c>
      <c r="B33" s="22"/>
      <c r="C33" s="22"/>
      <c r="D33" s="22"/>
      <c r="E33" s="23"/>
      <c r="F33" s="17" t="s">
        <v>12</v>
      </c>
      <c r="G33" s="18"/>
      <c r="H33" s="19">
        <f>H31-H32</f>
        <v>421800</v>
      </c>
      <c r="I33" s="18"/>
      <c r="J33" s="16">
        <f t="shared" si="1"/>
        <v>421800</v>
      </c>
    </row>
    <row r="34" spans="1:10" x14ac:dyDescent="0.3">
      <c r="A34" s="28">
        <v>16</v>
      </c>
      <c r="B34" s="26"/>
      <c r="C34" s="56" t="s">
        <v>27</v>
      </c>
      <c r="D34" s="64"/>
      <c r="E34" s="22"/>
      <c r="F34" s="23" t="s">
        <v>10</v>
      </c>
      <c r="G34" s="18"/>
      <c r="H34" s="19">
        <f>H22+H25+H28+H31+H19</f>
        <v>2633429063</v>
      </c>
      <c r="I34" s="18"/>
      <c r="J34" s="16">
        <f t="shared" ref="J34:J36" si="2">I34+H34+G34</f>
        <v>2633429063</v>
      </c>
    </row>
    <row r="35" spans="1:10" x14ac:dyDescent="0.3">
      <c r="A35" s="28">
        <v>17</v>
      </c>
      <c r="B35" s="26"/>
      <c r="C35" s="59"/>
      <c r="D35" s="65"/>
      <c r="E35" s="22"/>
      <c r="F35" s="23" t="s">
        <v>11</v>
      </c>
      <c r="G35" s="18"/>
      <c r="H35" s="19">
        <f>H23+H26+H29+H32+H20</f>
        <v>2601495076</v>
      </c>
      <c r="I35" s="18"/>
      <c r="J35" s="16">
        <f t="shared" si="2"/>
        <v>2601495076</v>
      </c>
    </row>
    <row r="36" spans="1:10" x14ac:dyDescent="0.3">
      <c r="A36" s="28">
        <v>18</v>
      </c>
      <c r="B36" s="26"/>
      <c r="C36" s="62"/>
      <c r="D36" s="66"/>
      <c r="E36" s="23"/>
      <c r="F36" s="23" t="s">
        <v>12</v>
      </c>
      <c r="G36" s="18"/>
      <c r="H36" s="19">
        <f>H34-H35</f>
        <v>31933987</v>
      </c>
      <c r="I36" s="18"/>
      <c r="J36" s="16">
        <f t="shared" si="2"/>
        <v>31933987</v>
      </c>
    </row>
    <row r="37" spans="1:10" x14ac:dyDescent="0.3">
      <c r="A37" s="28">
        <v>19</v>
      </c>
      <c r="B37" s="26"/>
      <c r="C37" s="30" t="s">
        <v>48</v>
      </c>
      <c r="D37" s="27" t="s">
        <v>49</v>
      </c>
      <c r="E37" s="27" t="s">
        <v>49</v>
      </c>
      <c r="F37" s="28" t="s">
        <v>10</v>
      </c>
      <c r="G37" s="18"/>
      <c r="H37" s="19">
        <v>1363000</v>
      </c>
      <c r="I37" s="18"/>
      <c r="J37" s="16">
        <f t="shared" ref="J37:J42" si="3">I37+H37+G37</f>
        <v>1363000</v>
      </c>
    </row>
    <row r="38" spans="1:10" x14ac:dyDescent="0.3">
      <c r="A38" s="28">
        <v>20</v>
      </c>
      <c r="B38" s="26"/>
      <c r="C38" s="31"/>
      <c r="D38" s="27"/>
      <c r="E38" s="27"/>
      <c r="F38" s="28" t="s">
        <v>11</v>
      </c>
      <c r="G38" s="18"/>
      <c r="H38" s="19">
        <v>934590</v>
      </c>
      <c r="I38" s="18"/>
      <c r="J38" s="16">
        <f t="shared" si="3"/>
        <v>934590</v>
      </c>
    </row>
    <row r="39" spans="1:10" x14ac:dyDescent="0.3">
      <c r="A39" s="28">
        <v>21</v>
      </c>
      <c r="B39" s="26"/>
      <c r="C39" s="32"/>
      <c r="D39" s="27"/>
      <c r="E39" s="27"/>
      <c r="F39" s="28" t="s">
        <v>12</v>
      </c>
      <c r="G39" s="18"/>
      <c r="H39" s="19">
        <f>H37-H38</f>
        <v>428410</v>
      </c>
      <c r="I39" s="18"/>
      <c r="J39" s="16">
        <f t="shared" si="3"/>
        <v>428410</v>
      </c>
    </row>
    <row r="40" spans="1:10" x14ac:dyDescent="0.3">
      <c r="A40" s="28">
        <v>22</v>
      </c>
      <c r="B40" s="26"/>
      <c r="C40" s="67" t="s">
        <v>27</v>
      </c>
      <c r="D40" s="64"/>
      <c r="E40" s="25"/>
      <c r="F40" s="28" t="s">
        <v>10</v>
      </c>
      <c r="G40" s="18"/>
      <c r="H40" s="19">
        <f>H37</f>
        <v>1363000</v>
      </c>
      <c r="I40" s="18"/>
      <c r="J40" s="16">
        <f t="shared" si="3"/>
        <v>1363000</v>
      </c>
    </row>
    <row r="41" spans="1:10" x14ac:dyDescent="0.3">
      <c r="A41" s="28">
        <v>23</v>
      </c>
      <c r="B41" s="26"/>
      <c r="C41" s="68"/>
      <c r="D41" s="65"/>
      <c r="E41" s="27"/>
      <c r="F41" s="28" t="s">
        <v>11</v>
      </c>
      <c r="G41" s="18"/>
      <c r="H41" s="19">
        <f>H38</f>
        <v>934590</v>
      </c>
      <c r="I41" s="18"/>
      <c r="J41" s="16">
        <f t="shared" si="3"/>
        <v>934590</v>
      </c>
    </row>
    <row r="42" spans="1:10" x14ac:dyDescent="0.3">
      <c r="A42" s="28">
        <v>24</v>
      </c>
      <c r="B42" s="26"/>
      <c r="C42" s="69"/>
      <c r="D42" s="66"/>
      <c r="E42" s="28"/>
      <c r="F42" s="28" t="s">
        <v>12</v>
      </c>
      <c r="G42" s="18"/>
      <c r="H42" s="19">
        <f>H40-H41</f>
        <v>428410</v>
      </c>
      <c r="I42" s="18"/>
      <c r="J42" s="16">
        <f t="shared" si="3"/>
        <v>428410</v>
      </c>
    </row>
    <row r="43" spans="1:10" x14ac:dyDescent="0.3">
      <c r="A43" s="28">
        <v>25</v>
      </c>
      <c r="B43" s="22"/>
      <c r="C43" s="25" t="s">
        <v>36</v>
      </c>
      <c r="D43" s="25" t="s">
        <v>37</v>
      </c>
      <c r="E43" s="25" t="s">
        <v>38</v>
      </c>
      <c r="F43" s="17" t="s">
        <v>10</v>
      </c>
      <c r="G43" s="19"/>
      <c r="H43" s="19">
        <v>10526403</v>
      </c>
      <c r="I43" s="18"/>
      <c r="J43" s="16">
        <f t="shared" si="1"/>
        <v>10526403</v>
      </c>
    </row>
    <row r="44" spans="1:10" x14ac:dyDescent="0.3">
      <c r="A44" s="28">
        <v>26</v>
      </c>
      <c r="B44" s="22"/>
      <c r="C44" s="22"/>
      <c r="D44" s="22"/>
      <c r="E44" s="22"/>
      <c r="F44" s="17" t="s">
        <v>11</v>
      </c>
      <c r="G44" s="19"/>
      <c r="H44" s="19">
        <v>4973023</v>
      </c>
      <c r="I44" s="18"/>
      <c r="J44" s="16">
        <f t="shared" si="1"/>
        <v>4973023</v>
      </c>
    </row>
    <row r="45" spans="1:10" x14ac:dyDescent="0.3">
      <c r="A45" s="28">
        <v>27</v>
      </c>
      <c r="B45" s="22"/>
      <c r="C45" s="22"/>
      <c r="D45" s="24"/>
      <c r="E45" s="23"/>
      <c r="F45" s="27" t="s">
        <v>12</v>
      </c>
      <c r="G45" s="18"/>
      <c r="H45" s="19">
        <f>H43-H44</f>
        <v>5553380</v>
      </c>
      <c r="I45" s="18"/>
      <c r="J45" s="16">
        <f t="shared" si="1"/>
        <v>5553380</v>
      </c>
    </row>
    <row r="46" spans="1:10" x14ac:dyDescent="0.3">
      <c r="A46" s="28">
        <v>28</v>
      </c>
      <c r="B46" s="22"/>
      <c r="C46" s="22"/>
      <c r="D46" s="22" t="s">
        <v>39</v>
      </c>
      <c r="E46" s="21" t="s">
        <v>40</v>
      </c>
      <c r="F46" s="34" t="s">
        <v>10</v>
      </c>
      <c r="G46" s="16"/>
      <c r="H46" s="16">
        <v>4383520</v>
      </c>
      <c r="I46" s="16"/>
      <c r="J46" s="16">
        <f t="shared" si="1"/>
        <v>4383520</v>
      </c>
    </row>
    <row r="47" spans="1:10" x14ac:dyDescent="0.3">
      <c r="A47" s="28">
        <v>29</v>
      </c>
      <c r="B47" s="22"/>
      <c r="C47" s="22"/>
      <c r="D47" s="22"/>
      <c r="E47" s="22"/>
      <c r="F47" s="17" t="s">
        <v>11</v>
      </c>
      <c r="G47" s="19"/>
      <c r="H47" s="19">
        <v>6695250</v>
      </c>
      <c r="I47" s="19"/>
      <c r="J47" s="16">
        <f t="shared" si="1"/>
        <v>6695250</v>
      </c>
    </row>
    <row r="48" spans="1:10" x14ac:dyDescent="0.3">
      <c r="A48" s="28">
        <v>30</v>
      </c>
      <c r="B48" s="22"/>
      <c r="C48" s="22"/>
      <c r="D48" s="24"/>
      <c r="E48" s="23"/>
      <c r="F48" s="17" t="s">
        <v>12</v>
      </c>
      <c r="G48" s="18"/>
      <c r="H48" s="19">
        <f>H46-H47</f>
        <v>-2311730</v>
      </c>
      <c r="I48" s="19"/>
      <c r="J48" s="16">
        <f t="shared" si="1"/>
        <v>-2311730</v>
      </c>
    </row>
    <row r="49" spans="1:10" x14ac:dyDescent="0.3">
      <c r="A49" s="28">
        <v>31</v>
      </c>
      <c r="B49" s="22"/>
      <c r="C49" s="22"/>
      <c r="D49" s="22" t="s">
        <v>41</v>
      </c>
      <c r="E49" s="22" t="s">
        <v>42</v>
      </c>
      <c r="F49" s="17" t="s">
        <v>10</v>
      </c>
      <c r="G49" s="18"/>
      <c r="H49" s="19">
        <v>4000000</v>
      </c>
      <c r="I49" s="18"/>
      <c r="J49" s="16">
        <f t="shared" si="1"/>
        <v>4000000</v>
      </c>
    </row>
    <row r="50" spans="1:10" x14ac:dyDescent="0.3">
      <c r="A50" s="28">
        <v>32</v>
      </c>
      <c r="B50" s="22"/>
      <c r="C50" s="22"/>
      <c r="D50" s="22"/>
      <c r="E50" s="22"/>
      <c r="F50" s="17" t="s">
        <v>11</v>
      </c>
      <c r="G50" s="18"/>
      <c r="H50" s="19">
        <v>3914950</v>
      </c>
      <c r="I50" s="18"/>
      <c r="J50" s="16">
        <f t="shared" si="1"/>
        <v>3914950</v>
      </c>
    </row>
    <row r="51" spans="1:10" x14ac:dyDescent="0.3">
      <c r="A51" s="28">
        <v>33</v>
      </c>
      <c r="B51" s="22"/>
      <c r="C51" s="22"/>
      <c r="D51" s="22"/>
      <c r="E51" s="23"/>
      <c r="F51" s="17" t="s">
        <v>12</v>
      </c>
      <c r="G51" s="18"/>
      <c r="H51" s="19">
        <f>H49-H50</f>
        <v>85050</v>
      </c>
      <c r="I51" s="18"/>
      <c r="J51" s="16">
        <f t="shared" si="1"/>
        <v>85050</v>
      </c>
    </row>
    <row r="52" spans="1:10" x14ac:dyDescent="0.3">
      <c r="A52" s="28">
        <v>34</v>
      </c>
      <c r="B52" s="26"/>
      <c r="C52" s="56" t="s">
        <v>27</v>
      </c>
      <c r="D52" s="64"/>
      <c r="E52" s="22"/>
      <c r="F52" s="23" t="s">
        <v>10</v>
      </c>
      <c r="G52" s="18"/>
      <c r="H52" s="19">
        <f>H43+H46+H49</f>
        <v>18909923</v>
      </c>
      <c r="I52" s="18"/>
      <c r="J52" s="16">
        <f t="shared" si="1"/>
        <v>18909923</v>
      </c>
    </row>
    <row r="53" spans="1:10" x14ac:dyDescent="0.3">
      <c r="A53" s="28">
        <v>35</v>
      </c>
      <c r="B53" s="26"/>
      <c r="C53" s="59"/>
      <c r="D53" s="65"/>
      <c r="E53" s="22"/>
      <c r="F53" s="23" t="s">
        <v>11</v>
      </c>
      <c r="G53" s="18"/>
      <c r="H53" s="19">
        <f>H44+H47+H50</f>
        <v>15583223</v>
      </c>
      <c r="I53" s="18"/>
      <c r="J53" s="16">
        <f t="shared" si="1"/>
        <v>15583223</v>
      </c>
    </row>
    <row r="54" spans="1:10" x14ac:dyDescent="0.3">
      <c r="A54" s="28">
        <v>36</v>
      </c>
      <c r="B54" s="26"/>
      <c r="C54" s="62"/>
      <c r="D54" s="66"/>
      <c r="E54" s="23"/>
      <c r="F54" s="23" t="s">
        <v>12</v>
      </c>
      <c r="G54" s="18"/>
      <c r="H54" s="19">
        <f>H52-H53</f>
        <v>3326700</v>
      </c>
      <c r="I54" s="18"/>
      <c r="J54" s="16">
        <f t="shared" si="1"/>
        <v>3326700</v>
      </c>
    </row>
    <row r="55" spans="1:10" x14ac:dyDescent="0.3">
      <c r="A55" s="28">
        <v>37</v>
      </c>
      <c r="B55" s="33" t="s">
        <v>61</v>
      </c>
      <c r="C55" s="29"/>
      <c r="D55" s="27"/>
      <c r="E55" s="27"/>
      <c r="F55" s="28" t="s">
        <v>10</v>
      </c>
      <c r="G55" s="18"/>
      <c r="H55" s="19">
        <f>H34+H40+H52</f>
        <v>2653701986</v>
      </c>
      <c r="I55" s="18"/>
      <c r="J55" s="19">
        <f>J34+J40+J52</f>
        <v>2653701986</v>
      </c>
    </row>
    <row r="56" spans="1:10" x14ac:dyDescent="0.3">
      <c r="A56" s="28">
        <v>38</v>
      </c>
      <c r="B56" s="26"/>
      <c r="C56" s="29"/>
      <c r="D56" s="27"/>
      <c r="E56" s="27"/>
      <c r="F56" s="28" t="s">
        <v>11</v>
      </c>
      <c r="G56" s="18"/>
      <c r="H56" s="19">
        <f>H35+H41+H53</f>
        <v>2618012889</v>
      </c>
      <c r="I56" s="18"/>
      <c r="J56" s="19">
        <f>J35+J41+J53</f>
        <v>2618012889</v>
      </c>
    </row>
    <row r="57" spans="1:10" x14ac:dyDescent="0.3">
      <c r="A57" s="28">
        <v>39</v>
      </c>
      <c r="B57" s="26"/>
      <c r="C57" s="29"/>
      <c r="D57" s="27"/>
      <c r="E57" s="27"/>
      <c r="F57" s="28" t="s">
        <v>12</v>
      </c>
      <c r="G57" s="18"/>
      <c r="H57" s="19">
        <f>H55-H56</f>
        <v>35689097</v>
      </c>
      <c r="I57" s="18"/>
      <c r="J57" s="19">
        <f>J55-J56</f>
        <v>35689097</v>
      </c>
    </row>
    <row r="58" spans="1:10" x14ac:dyDescent="0.3">
      <c r="A58" s="28">
        <v>40</v>
      </c>
      <c r="B58" s="33" t="s">
        <v>50</v>
      </c>
      <c r="C58" s="30" t="s">
        <v>51</v>
      </c>
      <c r="D58" s="25" t="s">
        <v>51</v>
      </c>
      <c r="E58" s="25" t="s">
        <v>52</v>
      </c>
      <c r="F58" s="28" t="s">
        <v>10</v>
      </c>
      <c r="G58" s="18"/>
      <c r="H58" s="19">
        <v>5000000</v>
      </c>
      <c r="I58" s="18"/>
      <c r="J58" s="16">
        <f t="shared" ref="J58:J63" si="4">I58+H58+G58</f>
        <v>5000000</v>
      </c>
    </row>
    <row r="59" spans="1:10" x14ac:dyDescent="0.3">
      <c r="A59" s="28">
        <v>41</v>
      </c>
      <c r="B59" s="26"/>
      <c r="C59" s="31"/>
      <c r="D59" s="27"/>
      <c r="E59" s="27"/>
      <c r="F59" s="28" t="s">
        <v>11</v>
      </c>
      <c r="G59" s="18"/>
      <c r="H59" s="19">
        <f>300000+3234000</f>
        <v>3534000</v>
      </c>
      <c r="I59" s="18"/>
      <c r="J59" s="16">
        <f t="shared" si="4"/>
        <v>3534000</v>
      </c>
    </row>
    <row r="60" spans="1:10" x14ac:dyDescent="0.3">
      <c r="A60" s="28">
        <v>42</v>
      </c>
      <c r="B60" s="35"/>
      <c r="C60" s="32"/>
      <c r="D60" s="24"/>
      <c r="E60" s="24"/>
      <c r="F60" s="24" t="s">
        <v>12</v>
      </c>
      <c r="G60" s="36"/>
      <c r="H60" s="37">
        <f>H58-H59</f>
        <v>1466000</v>
      </c>
      <c r="I60" s="36"/>
      <c r="J60" s="38">
        <f t="shared" si="4"/>
        <v>1466000</v>
      </c>
    </row>
    <row r="61" spans="1:10" x14ac:dyDescent="0.3">
      <c r="A61" s="28">
        <v>43</v>
      </c>
      <c r="B61" s="26"/>
      <c r="C61" s="68" t="s">
        <v>27</v>
      </c>
      <c r="D61" s="65"/>
      <c r="E61" s="27"/>
      <c r="F61" s="28" t="s">
        <v>10</v>
      </c>
      <c r="G61" s="18"/>
      <c r="H61" s="19">
        <f>H58</f>
        <v>5000000</v>
      </c>
      <c r="I61" s="18"/>
      <c r="J61" s="19">
        <f t="shared" si="4"/>
        <v>5000000</v>
      </c>
    </row>
    <row r="62" spans="1:10" x14ac:dyDescent="0.3">
      <c r="A62" s="28">
        <v>44</v>
      </c>
      <c r="B62" s="26"/>
      <c r="C62" s="68"/>
      <c r="D62" s="65"/>
      <c r="E62" s="27"/>
      <c r="F62" s="28" t="s">
        <v>11</v>
      </c>
      <c r="G62" s="18"/>
      <c r="H62" s="19">
        <f>H59</f>
        <v>3534000</v>
      </c>
      <c r="I62" s="18"/>
      <c r="J62" s="16">
        <f t="shared" si="4"/>
        <v>3534000</v>
      </c>
    </row>
    <row r="63" spans="1:10" x14ac:dyDescent="0.3">
      <c r="A63" s="28">
        <v>45</v>
      </c>
      <c r="B63" s="26"/>
      <c r="C63" s="70"/>
      <c r="D63" s="66"/>
      <c r="E63" s="28"/>
      <c r="F63" s="28" t="s">
        <v>12</v>
      </c>
      <c r="G63" s="18"/>
      <c r="H63" s="19">
        <f>H61-H62</f>
        <v>1466000</v>
      </c>
      <c r="I63" s="18"/>
      <c r="J63" s="16">
        <f t="shared" si="4"/>
        <v>1466000</v>
      </c>
    </row>
    <row r="64" spans="1:10" ht="22.5" x14ac:dyDescent="0.3">
      <c r="A64" s="28">
        <v>46</v>
      </c>
      <c r="B64" s="25" t="s">
        <v>53</v>
      </c>
      <c r="C64" s="22" t="s">
        <v>43</v>
      </c>
      <c r="D64" s="22" t="s">
        <v>44</v>
      </c>
      <c r="E64" s="22" t="s">
        <v>45</v>
      </c>
      <c r="F64" s="17" t="s">
        <v>10</v>
      </c>
      <c r="G64" s="18"/>
      <c r="H64" s="19">
        <v>711429167</v>
      </c>
      <c r="I64" s="18"/>
      <c r="J64" s="16">
        <f t="shared" si="1"/>
        <v>711429167</v>
      </c>
    </row>
    <row r="65" spans="1:10" x14ac:dyDescent="0.3">
      <c r="A65" s="28">
        <v>47</v>
      </c>
      <c r="B65" s="22"/>
      <c r="C65" s="22"/>
      <c r="D65" s="22"/>
      <c r="E65" s="22"/>
      <c r="F65" s="17" t="s">
        <v>11</v>
      </c>
      <c r="G65" s="18"/>
      <c r="H65" s="19">
        <v>7126436</v>
      </c>
      <c r="I65" s="18"/>
      <c r="J65" s="16">
        <f t="shared" si="1"/>
        <v>7126436</v>
      </c>
    </row>
    <row r="66" spans="1:10" x14ac:dyDescent="0.3">
      <c r="A66" s="28">
        <v>48</v>
      </c>
      <c r="B66" s="22"/>
      <c r="C66" s="22"/>
      <c r="D66" s="22"/>
      <c r="E66" s="23"/>
      <c r="F66" s="17" t="s">
        <v>12</v>
      </c>
      <c r="G66" s="18"/>
      <c r="H66" s="19">
        <f>H64-H65</f>
        <v>704302731</v>
      </c>
      <c r="I66" s="18"/>
      <c r="J66" s="16">
        <f t="shared" si="1"/>
        <v>704302731</v>
      </c>
    </row>
    <row r="67" spans="1:10" x14ac:dyDescent="0.3">
      <c r="A67" s="28">
        <v>49</v>
      </c>
      <c r="B67" s="22"/>
      <c r="C67" s="64" t="s">
        <v>27</v>
      </c>
      <c r="D67" s="25"/>
      <c r="E67" s="22"/>
      <c r="F67" s="17" t="s">
        <v>10</v>
      </c>
      <c r="G67" s="18"/>
      <c r="H67" s="19">
        <f>H64</f>
        <v>711429167</v>
      </c>
      <c r="I67" s="18"/>
      <c r="J67" s="16">
        <f t="shared" ref="J67:J81" si="5">I67+H67+G67</f>
        <v>711429167</v>
      </c>
    </row>
    <row r="68" spans="1:10" x14ac:dyDescent="0.3">
      <c r="A68" s="28">
        <v>50</v>
      </c>
      <c r="B68" s="22"/>
      <c r="C68" s="65"/>
      <c r="D68" s="22"/>
      <c r="E68" s="22"/>
      <c r="F68" s="17" t="s">
        <v>11</v>
      </c>
      <c r="G68" s="19"/>
      <c r="H68" s="19">
        <f>H65</f>
        <v>7126436</v>
      </c>
      <c r="I68" s="18"/>
      <c r="J68" s="16">
        <f t="shared" si="5"/>
        <v>7126436</v>
      </c>
    </row>
    <row r="69" spans="1:10" x14ac:dyDescent="0.3">
      <c r="A69" s="28">
        <v>51</v>
      </c>
      <c r="B69" s="23"/>
      <c r="C69" s="66"/>
      <c r="D69" s="23"/>
      <c r="E69" s="23"/>
      <c r="F69" s="17" t="s">
        <v>12</v>
      </c>
      <c r="G69" s="19"/>
      <c r="H69" s="19">
        <f>H67-H68</f>
        <v>704302731</v>
      </c>
      <c r="I69" s="18"/>
      <c r="J69" s="16">
        <f t="shared" si="5"/>
        <v>704302731</v>
      </c>
    </row>
    <row r="70" spans="1:10" x14ac:dyDescent="0.3">
      <c r="A70" s="28">
        <v>52</v>
      </c>
      <c r="B70" s="27" t="s">
        <v>54</v>
      </c>
      <c r="C70" s="27" t="s">
        <v>55</v>
      </c>
      <c r="D70" s="27" t="s">
        <v>63</v>
      </c>
      <c r="E70" s="27" t="s">
        <v>64</v>
      </c>
      <c r="F70" s="28" t="s">
        <v>10</v>
      </c>
      <c r="G70" s="18"/>
      <c r="H70" s="19">
        <v>3000000</v>
      </c>
      <c r="I70" s="18"/>
      <c r="J70" s="16">
        <f t="shared" ref="J70:J75" si="6">I70+H70+G70</f>
        <v>3000000</v>
      </c>
    </row>
    <row r="71" spans="1:10" x14ac:dyDescent="0.3">
      <c r="A71" s="28">
        <v>53</v>
      </c>
      <c r="B71" s="27"/>
      <c r="C71" s="27"/>
      <c r="D71" s="27"/>
      <c r="E71" s="27"/>
      <c r="F71" s="28" t="s">
        <v>11</v>
      </c>
      <c r="G71" s="19"/>
      <c r="H71" s="19">
        <v>1885930</v>
      </c>
      <c r="I71" s="18"/>
      <c r="J71" s="16">
        <f t="shared" si="6"/>
        <v>1885930</v>
      </c>
    </row>
    <row r="72" spans="1:10" x14ac:dyDescent="0.3">
      <c r="A72" s="28">
        <v>54</v>
      </c>
      <c r="B72" s="27"/>
      <c r="C72" s="27"/>
      <c r="D72" s="27"/>
      <c r="E72" s="27"/>
      <c r="F72" s="27" t="s">
        <v>12</v>
      </c>
      <c r="G72" s="39"/>
      <c r="H72" s="39">
        <f>H70-H71</f>
        <v>1114070</v>
      </c>
      <c r="I72" s="18"/>
      <c r="J72" s="16">
        <f t="shared" si="6"/>
        <v>1114070</v>
      </c>
    </row>
    <row r="73" spans="1:10" x14ac:dyDescent="0.3">
      <c r="A73" s="28">
        <v>55</v>
      </c>
      <c r="B73" s="25" t="s">
        <v>56</v>
      </c>
      <c r="C73" s="25" t="s">
        <v>57</v>
      </c>
      <c r="D73" s="25" t="s">
        <v>58</v>
      </c>
      <c r="E73" s="25" t="s">
        <v>58</v>
      </c>
      <c r="F73" s="34" t="s">
        <v>10</v>
      </c>
      <c r="G73" s="40"/>
      <c r="H73" s="41">
        <v>100000000</v>
      </c>
      <c r="I73" s="18"/>
      <c r="J73" s="16">
        <f t="shared" si="6"/>
        <v>100000000</v>
      </c>
    </row>
    <row r="74" spans="1:10" x14ac:dyDescent="0.3">
      <c r="A74" s="28">
        <v>56</v>
      </c>
      <c r="B74" s="27"/>
      <c r="C74" s="27"/>
      <c r="D74" s="27"/>
      <c r="E74" s="27"/>
      <c r="F74" s="28" t="s">
        <v>11</v>
      </c>
      <c r="G74" s="19"/>
      <c r="H74" s="19">
        <v>0</v>
      </c>
      <c r="I74" s="18"/>
      <c r="J74" s="16">
        <f t="shared" si="6"/>
        <v>0</v>
      </c>
    </row>
    <row r="75" spans="1:10" x14ac:dyDescent="0.3">
      <c r="A75" s="28">
        <v>57</v>
      </c>
      <c r="B75" s="27"/>
      <c r="C75" s="27"/>
      <c r="D75" s="27"/>
      <c r="E75" s="27"/>
      <c r="F75" s="27" t="s">
        <v>12</v>
      </c>
      <c r="G75" s="19"/>
      <c r="H75" s="19">
        <f>H73-H74</f>
        <v>100000000</v>
      </c>
      <c r="I75" s="18"/>
      <c r="J75" s="16">
        <f t="shared" si="6"/>
        <v>100000000</v>
      </c>
    </row>
    <row r="76" spans="1:10" x14ac:dyDescent="0.3">
      <c r="A76" s="28">
        <v>58</v>
      </c>
      <c r="B76" s="25" t="s">
        <v>65</v>
      </c>
      <c r="C76" s="25" t="s">
        <v>65</v>
      </c>
      <c r="D76" s="25" t="s">
        <v>65</v>
      </c>
      <c r="E76" s="25" t="s">
        <v>65</v>
      </c>
      <c r="F76" s="34" t="s">
        <v>10</v>
      </c>
      <c r="G76" s="40"/>
      <c r="H76" s="41">
        <v>0</v>
      </c>
      <c r="I76" s="18"/>
      <c r="J76" s="16">
        <f t="shared" ref="J76:J78" si="7">I76+H76+G76</f>
        <v>0</v>
      </c>
    </row>
    <row r="77" spans="1:10" x14ac:dyDescent="0.3">
      <c r="A77" s="28">
        <v>59</v>
      </c>
      <c r="B77" s="27"/>
      <c r="C77" s="27"/>
      <c r="D77" s="27"/>
      <c r="E77" s="27"/>
      <c r="F77" s="28" t="s">
        <v>11</v>
      </c>
      <c r="G77" s="19"/>
      <c r="H77" s="19">
        <v>815130404</v>
      </c>
      <c r="I77" s="18"/>
      <c r="J77" s="16">
        <f t="shared" si="7"/>
        <v>815130404</v>
      </c>
    </row>
    <row r="78" spans="1:10" x14ac:dyDescent="0.3">
      <c r="A78" s="28">
        <v>60</v>
      </c>
      <c r="B78" s="27"/>
      <c r="C78" s="27"/>
      <c r="D78" s="27"/>
      <c r="E78" s="27"/>
      <c r="F78" s="27" t="s">
        <v>12</v>
      </c>
      <c r="G78" s="19"/>
      <c r="H78" s="19">
        <f>H76-H77</f>
        <v>-815130404</v>
      </c>
      <c r="I78" s="18"/>
      <c r="J78" s="16">
        <f t="shared" si="7"/>
        <v>-815130404</v>
      </c>
    </row>
    <row r="79" spans="1:10" x14ac:dyDescent="0.3">
      <c r="A79" s="54" t="s">
        <v>8</v>
      </c>
      <c r="B79" s="55"/>
      <c r="C79" s="55"/>
      <c r="D79" s="55"/>
      <c r="E79" s="56"/>
      <c r="F79" s="34" t="s">
        <v>10</v>
      </c>
      <c r="G79" s="18"/>
      <c r="H79" s="19">
        <f>H55+H61+H67+H70+H73</f>
        <v>3473131153</v>
      </c>
      <c r="I79" s="18"/>
      <c r="J79" s="16">
        <f t="shared" si="5"/>
        <v>3473131153</v>
      </c>
    </row>
    <row r="80" spans="1:10" x14ac:dyDescent="0.3">
      <c r="A80" s="57"/>
      <c r="B80" s="58"/>
      <c r="C80" s="58"/>
      <c r="D80" s="58"/>
      <c r="E80" s="59"/>
      <c r="F80" s="17" t="s">
        <v>11</v>
      </c>
      <c r="G80" s="19"/>
      <c r="H80" s="19">
        <f>H56+H62+H68+H71+H74+H77</f>
        <v>3445689659</v>
      </c>
      <c r="I80" s="18"/>
      <c r="J80" s="16">
        <f t="shared" si="5"/>
        <v>3445689659</v>
      </c>
    </row>
    <row r="81" spans="1:10" x14ac:dyDescent="0.3">
      <c r="A81" s="60"/>
      <c r="B81" s="61"/>
      <c r="C81" s="61"/>
      <c r="D81" s="61"/>
      <c r="E81" s="62"/>
      <c r="F81" s="17" t="s">
        <v>12</v>
      </c>
      <c r="G81" s="19"/>
      <c r="H81" s="19">
        <f>H79-H80</f>
        <v>27441494</v>
      </c>
      <c r="I81" s="18"/>
      <c r="J81" s="16">
        <f t="shared" si="5"/>
        <v>27441494</v>
      </c>
    </row>
  </sheetData>
  <mergeCells count="12">
    <mergeCell ref="A79:E81"/>
    <mergeCell ref="A13:E15"/>
    <mergeCell ref="C1:I1"/>
    <mergeCell ref="C67:C69"/>
    <mergeCell ref="D34:D36"/>
    <mergeCell ref="D52:D54"/>
    <mergeCell ref="C34:C36"/>
    <mergeCell ref="C52:C54"/>
    <mergeCell ref="C40:C42"/>
    <mergeCell ref="D40:D42"/>
    <mergeCell ref="C61:C63"/>
    <mergeCell ref="D61:D63"/>
  </mergeCells>
  <phoneticPr fontId="1" type="noConversion"/>
  <printOptions horizontalCentered="1"/>
  <pageMargins left="0.11811023622047245" right="0.11811023622047245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세입세출결산 총괄표</vt:lpstr>
      <vt:lpstr>세입세출결산서</vt:lpstr>
      <vt:lpstr>세입세출결산서!Print_Area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YOOL</dc:creator>
  <cp:lastModifiedBy>활동보조1</cp:lastModifiedBy>
  <cp:lastPrinted>2020-03-26T00:30:17Z</cp:lastPrinted>
  <dcterms:created xsi:type="dcterms:W3CDTF">2017-03-28T00:27:22Z</dcterms:created>
  <dcterms:modified xsi:type="dcterms:W3CDTF">2020-03-26T00:30:18Z</dcterms:modified>
</cp:coreProperties>
</file>